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PERCOM\Desktop\ZEK\mali isler\KAYMAKAMLIK VE BARAKA.CC\2019\"/>
    </mc:Choice>
  </mc:AlternateContent>
  <bookViews>
    <workbookView xWindow="0" yWindow="0" windowWidth="20490" windowHeight="6915"/>
  </bookViews>
  <sheets>
    <sheet name="2019" sheetId="1" r:id="rId1"/>
  </sheets>
  <definedNames>
    <definedName name="_xlnm._FilterDatabase" localSheetId="0" hidden="1">'2019'!$E$2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1" l="1"/>
  <c r="B84" i="1"/>
  <c r="B77" i="1"/>
  <c r="B70" i="1"/>
  <c r="C66" i="1"/>
  <c r="B61" i="1"/>
  <c r="C33" i="1"/>
  <c r="B30" i="1"/>
  <c r="B123" i="1" s="1"/>
  <c r="D15" i="1"/>
  <c r="D26" i="1" s="1"/>
  <c r="D39" i="1" l="1"/>
  <c r="D48" i="1" s="1"/>
  <c r="D59" i="1" s="1"/>
  <c r="D67" i="1" s="1"/>
  <c r="C123" i="1"/>
  <c r="D123" i="1" s="1"/>
  <c r="D75" i="1"/>
  <c r="D82" i="1" s="1"/>
  <c r="D95" i="1"/>
  <c r="D104" i="1" s="1"/>
  <c r="D110" i="1" s="1"/>
</calcChain>
</file>

<file path=xl/sharedStrings.xml><?xml version="1.0" encoding="utf-8"?>
<sst xmlns="http://schemas.openxmlformats.org/spreadsheetml/2006/main" count="116" uniqueCount="42">
  <si>
    <t>2019 YILI GELİR VE GİDERLERİ</t>
  </si>
  <si>
    <t>GELİRLER AÇIKLAMA</t>
  </si>
  <si>
    <t>GELİRLER</t>
  </si>
  <si>
    <t>GİDERLER</t>
  </si>
  <si>
    <t>BAKİYE</t>
  </si>
  <si>
    <t>GİDERLER AÇIKLAMA</t>
  </si>
  <si>
    <t>OCAK</t>
  </si>
  <si>
    <t>DEVREDEN</t>
  </si>
  <si>
    <t>AİDAT</t>
  </si>
  <si>
    <t>ALBÜM</t>
  </si>
  <si>
    <t>DUYURU</t>
  </si>
  <si>
    <t>BİNA BAKIM ONARIM</t>
  </si>
  <si>
    <t>ELEKTRİK-SU-TELEFON-BELEDİYE</t>
  </si>
  <si>
    <t>ETKİNLİK</t>
  </si>
  <si>
    <t xml:space="preserve">KREDİ </t>
  </si>
  <si>
    <t>ŞUBAT</t>
  </si>
  <si>
    <t>TİYATRO</t>
  </si>
  <si>
    <t>DEMİRBAŞ</t>
  </si>
  <si>
    <t>KREDİ</t>
  </si>
  <si>
    <t>MART</t>
  </si>
  <si>
    <t>BÜFE</t>
  </si>
  <si>
    <t>BANKA MASRAFLARI</t>
  </si>
  <si>
    <t>TİYATRO OYUN HAZIRLIKLARI</t>
  </si>
  <si>
    <t>ÜYELİK</t>
  </si>
  <si>
    <t>NİSAN</t>
  </si>
  <si>
    <t>MAYIS</t>
  </si>
  <si>
    <t>WEBSİTESİ BAKIM</t>
  </si>
  <si>
    <t>HAZİRAN</t>
  </si>
  <si>
    <t>TEMMUZ</t>
  </si>
  <si>
    <t>AĞUSTOS</t>
  </si>
  <si>
    <t>EYLÜL</t>
  </si>
  <si>
    <t>İNTERNET GİDERİ</t>
  </si>
  <si>
    <t>EKİM</t>
  </si>
  <si>
    <t>KÜLTÜR DAİRESİ PROJE DESTEĞİ</t>
  </si>
  <si>
    <t>SOL ANAHTARI KLİP HARCAMALARI</t>
  </si>
  <si>
    <t>KASIM</t>
  </si>
  <si>
    <t>BİNA SİGORTA TAKSİT</t>
  </si>
  <si>
    <t>ARALIK</t>
  </si>
  <si>
    <t>İZAZ İKRAM</t>
  </si>
  <si>
    <t>BTE OYUN HARCAMA</t>
  </si>
  <si>
    <t>BANKA MASRAFI</t>
  </si>
  <si>
    <t>GENEL TOPLAM VE BAKİYE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</si>
</sst>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 applyAlignment="1">
      <alignment horizontal="center"/>
    </xf>
    <xf numFmtId="16" fontId="3" fillId="4" borderId="0" xfId="0" applyNumberFormat="1" applyFont="1" applyFill="1"/>
    <xf numFmtId="16" fontId="0" fillId="0" borderId="0" xfId="0" applyNumberFormat="1"/>
    <xf numFmtId="0" fontId="0" fillId="2" borderId="1" xfId="0" applyFill="1" applyBorder="1"/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"/>
  <sheetViews>
    <sheetView tabSelected="1" topLeftCell="A112" workbookViewId="0">
      <selection activeCell="F9" sqref="F9"/>
    </sheetView>
  </sheetViews>
  <sheetFormatPr defaultRowHeight="15" x14ac:dyDescent="0.25"/>
  <cols>
    <col min="1" max="1" width="36" bestFit="1" customWidth="1"/>
    <col min="3" max="3" width="13.5703125" bestFit="1" customWidth="1"/>
    <col min="5" max="5" width="32.28515625" bestFit="1" customWidth="1"/>
  </cols>
  <sheetData>
    <row r="1" spans="1:5" ht="23.25" x14ac:dyDescent="0.35">
      <c r="A1" s="5" t="s">
        <v>0</v>
      </c>
      <c r="B1" s="5"/>
      <c r="C1" s="5"/>
      <c r="D1" s="5"/>
      <c r="E1" s="5"/>
    </row>
    <row r="2" spans="1: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2" t="s">
        <v>6</v>
      </c>
    </row>
    <row r="4" spans="1:5" x14ac:dyDescent="0.25">
      <c r="A4" t="s">
        <v>7</v>
      </c>
      <c r="B4">
        <v>106.11</v>
      </c>
    </row>
    <row r="5" spans="1:5" x14ac:dyDescent="0.25">
      <c r="A5" t="s">
        <v>8</v>
      </c>
      <c r="B5">
        <v>1265</v>
      </c>
    </row>
    <row r="6" spans="1:5" x14ac:dyDescent="0.25">
      <c r="A6" t="s">
        <v>9</v>
      </c>
      <c r="B6">
        <v>240</v>
      </c>
    </row>
    <row r="7" spans="1:5" x14ac:dyDescent="0.25">
      <c r="C7">
        <v>-79</v>
      </c>
      <c r="E7" t="s">
        <v>10</v>
      </c>
    </row>
    <row r="8" spans="1:5" x14ac:dyDescent="0.25">
      <c r="C8">
        <v>-100</v>
      </c>
      <c r="E8" t="s">
        <v>10</v>
      </c>
    </row>
    <row r="9" spans="1:5" x14ac:dyDescent="0.25">
      <c r="C9">
        <v>-100</v>
      </c>
      <c r="E9" t="s">
        <v>11</v>
      </c>
    </row>
    <row r="10" spans="1:5" x14ac:dyDescent="0.25">
      <c r="C10">
        <v>-29</v>
      </c>
      <c r="E10" t="s">
        <v>12</v>
      </c>
    </row>
    <row r="11" spans="1:5" x14ac:dyDescent="0.25">
      <c r="C11">
        <v>-131.5</v>
      </c>
      <c r="E11" t="s">
        <v>12</v>
      </c>
    </row>
    <row r="12" spans="1:5" x14ac:dyDescent="0.25">
      <c r="C12">
        <v>-110</v>
      </c>
      <c r="E12" t="s">
        <v>13</v>
      </c>
    </row>
    <row r="13" spans="1:5" x14ac:dyDescent="0.25">
      <c r="C13">
        <v>-120</v>
      </c>
      <c r="E13" t="s">
        <v>13</v>
      </c>
    </row>
    <row r="14" spans="1:5" x14ac:dyDescent="0.25">
      <c r="C14">
        <v>-1050</v>
      </c>
      <c r="E14" t="s">
        <v>14</v>
      </c>
    </row>
    <row r="15" spans="1:5" x14ac:dyDescent="0.25">
      <c r="D15">
        <f>+B4+B5+B6+C7+C8+C9+C10+C11+C12+C13+C14</f>
        <v>-108.3900000000001</v>
      </c>
    </row>
    <row r="16" spans="1:5" x14ac:dyDescent="0.25">
      <c r="A16" s="2" t="s">
        <v>15</v>
      </c>
    </row>
    <row r="17" spans="1:5" x14ac:dyDescent="0.25">
      <c r="A17" t="s">
        <v>8</v>
      </c>
      <c r="B17">
        <v>965</v>
      </c>
    </row>
    <row r="18" spans="1:5" x14ac:dyDescent="0.25">
      <c r="A18" t="s">
        <v>9</v>
      </c>
      <c r="B18">
        <v>400</v>
      </c>
    </row>
    <row r="19" spans="1:5" x14ac:dyDescent="0.25">
      <c r="A19" t="s">
        <v>16</v>
      </c>
      <c r="B19">
        <v>1740</v>
      </c>
    </row>
    <row r="20" spans="1:5" x14ac:dyDescent="0.25">
      <c r="C20">
        <v>-100</v>
      </c>
      <c r="E20" t="s">
        <v>11</v>
      </c>
    </row>
    <row r="21" spans="1:5" x14ac:dyDescent="0.25">
      <c r="C21">
        <v>-29</v>
      </c>
      <c r="E21" t="s">
        <v>12</v>
      </c>
    </row>
    <row r="22" spans="1:5" x14ac:dyDescent="0.25">
      <c r="C22">
        <v>-193</v>
      </c>
      <c r="E22" t="s">
        <v>12</v>
      </c>
    </row>
    <row r="23" spans="1:5" x14ac:dyDescent="0.25">
      <c r="C23">
        <v>-60</v>
      </c>
      <c r="E23" t="s">
        <v>17</v>
      </c>
    </row>
    <row r="24" spans="1:5" x14ac:dyDescent="0.25">
      <c r="C24">
        <v>-95</v>
      </c>
      <c r="E24" t="s">
        <v>12</v>
      </c>
    </row>
    <row r="25" spans="1:5" x14ac:dyDescent="0.25">
      <c r="C25">
        <v>-1050</v>
      </c>
      <c r="E25" t="s">
        <v>18</v>
      </c>
    </row>
    <row r="26" spans="1:5" x14ac:dyDescent="0.25">
      <c r="D26">
        <f>+B18+B19+B17+C20+C21+C22+C23+C24+C25+D15</f>
        <v>1469.61</v>
      </c>
    </row>
    <row r="27" spans="1:5" x14ac:dyDescent="0.25">
      <c r="A27" s="2" t="s">
        <v>19</v>
      </c>
    </row>
    <row r="28" spans="1:5" x14ac:dyDescent="0.25">
      <c r="A28" t="s">
        <v>8</v>
      </c>
      <c r="B28">
        <v>625</v>
      </c>
    </row>
    <row r="29" spans="1:5" x14ac:dyDescent="0.25">
      <c r="A29" t="s">
        <v>9</v>
      </c>
      <c r="B29">
        <v>200</v>
      </c>
    </row>
    <row r="30" spans="1:5" x14ac:dyDescent="0.25">
      <c r="A30" t="s">
        <v>16</v>
      </c>
      <c r="B30">
        <f>485+1230</f>
        <v>1715</v>
      </c>
    </row>
    <row r="31" spans="1:5" x14ac:dyDescent="0.25">
      <c r="A31" t="s">
        <v>20</v>
      </c>
      <c r="B31">
        <v>300</v>
      </c>
    </row>
    <row r="32" spans="1:5" x14ac:dyDescent="0.25">
      <c r="C32">
        <v>-29</v>
      </c>
      <c r="E32" t="s">
        <v>12</v>
      </c>
    </row>
    <row r="33" spans="1:5" x14ac:dyDescent="0.25">
      <c r="C33">
        <f>-80.1-2.1-0.08-70</f>
        <v>-152.27999999999997</v>
      </c>
      <c r="E33" t="s">
        <v>21</v>
      </c>
    </row>
    <row r="34" spans="1:5" x14ac:dyDescent="0.25">
      <c r="C34">
        <v>-1000</v>
      </c>
      <c r="E34" t="s">
        <v>22</v>
      </c>
    </row>
    <row r="35" spans="1:5" x14ac:dyDescent="0.25">
      <c r="C35">
        <v>-200</v>
      </c>
      <c r="E35" t="s">
        <v>13</v>
      </c>
    </row>
    <row r="36" spans="1:5" x14ac:dyDescent="0.25">
      <c r="C36">
        <v>-100</v>
      </c>
      <c r="E36" t="s">
        <v>23</v>
      </c>
    </row>
    <row r="37" spans="1:5" x14ac:dyDescent="0.25">
      <c r="C37">
        <v>-1050</v>
      </c>
      <c r="E37" t="s">
        <v>18</v>
      </c>
    </row>
    <row r="38" spans="1:5" x14ac:dyDescent="0.25">
      <c r="C38">
        <v>-136.5</v>
      </c>
      <c r="E38" t="s">
        <v>12</v>
      </c>
    </row>
    <row r="39" spans="1:5" x14ac:dyDescent="0.25">
      <c r="D39">
        <f>+D26+B28+B29+B30+B31+C32+C33+C34+C35+C36+C37+C38</f>
        <v>1641.83</v>
      </c>
    </row>
    <row r="40" spans="1:5" x14ac:dyDescent="0.25">
      <c r="A40" s="2" t="s">
        <v>24</v>
      </c>
    </row>
    <row r="41" spans="1:5" x14ac:dyDescent="0.25">
      <c r="A41" t="s">
        <v>8</v>
      </c>
      <c r="B41">
        <v>1255</v>
      </c>
    </row>
    <row r="42" spans="1:5" x14ac:dyDescent="0.25">
      <c r="A42" t="s">
        <v>16</v>
      </c>
      <c r="B42">
        <v>3410</v>
      </c>
    </row>
    <row r="43" spans="1:5" x14ac:dyDescent="0.25">
      <c r="C43">
        <v>-108</v>
      </c>
      <c r="E43" t="s">
        <v>18</v>
      </c>
    </row>
    <row r="44" spans="1:5" x14ac:dyDescent="0.25">
      <c r="C44">
        <v>-29</v>
      </c>
      <c r="E44" t="s">
        <v>12</v>
      </c>
    </row>
    <row r="45" spans="1:5" x14ac:dyDescent="0.25">
      <c r="C45">
        <v>-100</v>
      </c>
      <c r="E45" t="s">
        <v>12</v>
      </c>
    </row>
    <row r="46" spans="1:5" x14ac:dyDescent="0.25">
      <c r="C46">
        <v>-1000</v>
      </c>
      <c r="E46" t="s">
        <v>16</v>
      </c>
    </row>
    <row r="47" spans="1:5" x14ac:dyDescent="0.25">
      <c r="C47">
        <v>-1050</v>
      </c>
      <c r="E47" t="s">
        <v>18</v>
      </c>
    </row>
    <row r="48" spans="1:5" x14ac:dyDescent="0.25">
      <c r="D48">
        <f>+D39+B41+B42+C43+C44+C45+C46+C47</f>
        <v>4019.83</v>
      </c>
    </row>
    <row r="49" spans="1:5" x14ac:dyDescent="0.25">
      <c r="A49" s="2" t="s">
        <v>25</v>
      </c>
    </row>
    <row r="50" spans="1:5" x14ac:dyDescent="0.25">
      <c r="A50" t="s">
        <v>8</v>
      </c>
      <c r="B50">
        <v>1765</v>
      </c>
    </row>
    <row r="51" spans="1:5" x14ac:dyDescent="0.25">
      <c r="A51" t="s">
        <v>16</v>
      </c>
      <c r="B51">
        <v>2630</v>
      </c>
    </row>
    <row r="52" spans="1:5" x14ac:dyDescent="0.25">
      <c r="C52">
        <v>-786.02</v>
      </c>
      <c r="E52" t="s">
        <v>26</v>
      </c>
    </row>
    <row r="53" spans="1:5" x14ac:dyDescent="0.25">
      <c r="C53">
        <v>-571</v>
      </c>
      <c r="E53" t="s">
        <v>13</v>
      </c>
    </row>
    <row r="54" spans="1:5" x14ac:dyDescent="0.25">
      <c r="C54">
        <v>-85</v>
      </c>
      <c r="E54" t="s">
        <v>17</v>
      </c>
    </row>
    <row r="55" spans="1:5" x14ac:dyDescent="0.25">
      <c r="C55">
        <v>-29</v>
      </c>
      <c r="E55" t="s">
        <v>12</v>
      </c>
    </row>
    <row r="56" spans="1:5" x14ac:dyDescent="0.25">
      <c r="C56">
        <v>-114</v>
      </c>
      <c r="E56" t="s">
        <v>12</v>
      </c>
    </row>
    <row r="57" spans="1:5" x14ac:dyDescent="0.25">
      <c r="C57">
        <v>-4000</v>
      </c>
      <c r="E57" t="s">
        <v>13</v>
      </c>
    </row>
    <row r="58" spans="1:5" x14ac:dyDescent="0.25">
      <c r="C58">
        <v>-1050</v>
      </c>
      <c r="E58" t="s">
        <v>18</v>
      </c>
    </row>
    <row r="59" spans="1:5" x14ac:dyDescent="0.25">
      <c r="D59">
        <f>+D48+B50+B51+C52+C53+C54+C55+C56+C57+C58</f>
        <v>1779.8099999999995</v>
      </c>
    </row>
    <row r="60" spans="1:5" x14ac:dyDescent="0.25">
      <c r="A60" s="2" t="s">
        <v>27</v>
      </c>
    </row>
    <row r="61" spans="1:5" x14ac:dyDescent="0.25">
      <c r="A61" t="s">
        <v>8</v>
      </c>
      <c r="B61">
        <f>50+180+100+175+50</f>
        <v>555</v>
      </c>
    </row>
    <row r="62" spans="1:5" x14ac:dyDescent="0.25">
      <c r="A62" t="s">
        <v>9</v>
      </c>
      <c r="B62">
        <v>180</v>
      </c>
    </row>
    <row r="63" spans="1:5" x14ac:dyDescent="0.25">
      <c r="C63">
        <v>-31.9</v>
      </c>
      <c r="E63" t="s">
        <v>12</v>
      </c>
    </row>
    <row r="64" spans="1:5" x14ac:dyDescent="0.25">
      <c r="C64">
        <v>-1000</v>
      </c>
      <c r="E64" t="s">
        <v>13</v>
      </c>
    </row>
    <row r="65" spans="1:5" x14ac:dyDescent="0.25">
      <c r="C65">
        <v>-1050</v>
      </c>
      <c r="E65" t="s">
        <v>18</v>
      </c>
    </row>
    <row r="66" spans="1:5" x14ac:dyDescent="0.25">
      <c r="C66">
        <f>-2.1-70</f>
        <v>-72.099999999999994</v>
      </c>
      <c r="E66" t="s">
        <v>21</v>
      </c>
    </row>
    <row r="67" spans="1:5" x14ac:dyDescent="0.25">
      <c r="D67">
        <f>+D59+B61+B62+C63+C64+C65+C66</f>
        <v>360.80999999999938</v>
      </c>
      <c r="E67" t="s">
        <v>12</v>
      </c>
    </row>
    <row r="69" spans="1:5" x14ac:dyDescent="0.25">
      <c r="A69" s="2" t="s">
        <v>28</v>
      </c>
    </row>
    <row r="70" spans="1:5" x14ac:dyDescent="0.25">
      <c r="A70" t="s">
        <v>8</v>
      </c>
      <c r="B70">
        <f>50+1300+445+100+175+50</f>
        <v>2120</v>
      </c>
    </row>
    <row r="71" spans="1:5" x14ac:dyDescent="0.25">
      <c r="C71">
        <v>-31.9</v>
      </c>
      <c r="E71" t="s">
        <v>12</v>
      </c>
    </row>
    <row r="72" spans="1:5" x14ac:dyDescent="0.25">
      <c r="C72">
        <v>-140</v>
      </c>
      <c r="E72" t="s">
        <v>12</v>
      </c>
    </row>
    <row r="73" spans="1:5" x14ac:dyDescent="0.25">
      <c r="C73">
        <v>-550</v>
      </c>
      <c r="E73" t="s">
        <v>12</v>
      </c>
    </row>
    <row r="74" spans="1:5" x14ac:dyDescent="0.25">
      <c r="C74">
        <v>-1050</v>
      </c>
      <c r="E74" t="s">
        <v>18</v>
      </c>
    </row>
    <row r="75" spans="1:5" x14ac:dyDescent="0.25">
      <c r="A75" s="3"/>
      <c r="D75">
        <f>+B70+C71+C72+C73+D67+C74</f>
        <v>708.9099999999994</v>
      </c>
    </row>
    <row r="76" spans="1:5" x14ac:dyDescent="0.25">
      <c r="A76" s="2" t="s">
        <v>29</v>
      </c>
    </row>
    <row r="77" spans="1:5" x14ac:dyDescent="0.25">
      <c r="A77" t="s">
        <v>8</v>
      </c>
      <c r="B77">
        <f>500+940+325</f>
        <v>1765</v>
      </c>
    </row>
    <row r="78" spans="1:5" x14ac:dyDescent="0.25">
      <c r="C78">
        <v>-31.9</v>
      </c>
      <c r="E78" t="s">
        <v>12</v>
      </c>
    </row>
    <row r="79" spans="1:5" x14ac:dyDescent="0.25">
      <c r="C79">
        <v>-400</v>
      </c>
      <c r="E79" t="s">
        <v>13</v>
      </c>
    </row>
    <row r="80" spans="1:5" x14ac:dyDescent="0.25">
      <c r="C80">
        <v>-163.80000000000001</v>
      </c>
      <c r="E80" t="s">
        <v>12</v>
      </c>
    </row>
    <row r="81" spans="1:5" x14ac:dyDescent="0.25">
      <c r="C81">
        <v>-1050</v>
      </c>
      <c r="E81" t="s">
        <v>18</v>
      </c>
    </row>
    <row r="82" spans="1:5" x14ac:dyDescent="0.25">
      <c r="D82">
        <f>+D75+B77+C78+C80+C79+C81</f>
        <v>828.20999999999913</v>
      </c>
    </row>
    <row r="83" spans="1:5" x14ac:dyDescent="0.25">
      <c r="A83" s="2" t="s">
        <v>30</v>
      </c>
    </row>
    <row r="84" spans="1:5" x14ac:dyDescent="0.25">
      <c r="A84" t="s">
        <v>8</v>
      </c>
      <c r="B84">
        <f>640+325-230</f>
        <v>735</v>
      </c>
    </row>
    <row r="85" spans="1:5" x14ac:dyDescent="0.25">
      <c r="A85" t="s">
        <v>8</v>
      </c>
      <c r="B85">
        <v>480</v>
      </c>
    </row>
    <row r="86" spans="1:5" x14ac:dyDescent="0.25">
      <c r="A86" t="s">
        <v>9</v>
      </c>
      <c r="B86">
        <v>530</v>
      </c>
    </row>
    <row r="87" spans="1:5" x14ac:dyDescent="0.25">
      <c r="C87">
        <v>-300</v>
      </c>
      <c r="E87" t="s">
        <v>13</v>
      </c>
    </row>
    <row r="88" spans="1:5" x14ac:dyDescent="0.25">
      <c r="C88">
        <v>-53.16</v>
      </c>
      <c r="E88" t="s">
        <v>13</v>
      </c>
    </row>
    <row r="89" spans="1:5" x14ac:dyDescent="0.25">
      <c r="C89">
        <v>-1050</v>
      </c>
      <c r="E89" t="s">
        <v>18</v>
      </c>
    </row>
    <row r="90" spans="1:5" x14ac:dyDescent="0.25">
      <c r="C90">
        <v>-72.099999999999994</v>
      </c>
      <c r="E90" t="s">
        <v>21</v>
      </c>
    </row>
    <row r="91" spans="1:5" x14ac:dyDescent="0.25">
      <c r="C91">
        <v>-31.9</v>
      </c>
      <c r="E91" t="s">
        <v>12</v>
      </c>
    </row>
    <row r="92" spans="1:5" x14ac:dyDescent="0.25">
      <c r="C92">
        <v>-167</v>
      </c>
      <c r="E92" t="s">
        <v>12</v>
      </c>
    </row>
    <row r="93" spans="1:5" x14ac:dyDescent="0.25">
      <c r="C93">
        <v>-190</v>
      </c>
      <c r="E93" t="s">
        <v>31</v>
      </c>
    </row>
    <row r="94" spans="1:5" x14ac:dyDescent="0.25">
      <c r="C94">
        <v>-157</v>
      </c>
      <c r="E94" t="s">
        <v>12</v>
      </c>
    </row>
    <row r="95" spans="1:5" x14ac:dyDescent="0.25">
      <c r="D95">
        <f>+C92+C93+C94+B84+B85+C88+C89+C90+C91+D82+B86+C87</f>
        <v>552.04999999999916</v>
      </c>
    </row>
    <row r="96" spans="1:5" x14ac:dyDescent="0.25">
      <c r="A96" s="2" t="s">
        <v>32</v>
      </c>
    </row>
    <row r="97" spans="1:5" x14ac:dyDescent="0.25">
      <c r="A97" t="s">
        <v>8</v>
      </c>
      <c r="B97">
        <v>1280</v>
      </c>
    </row>
    <row r="98" spans="1:5" x14ac:dyDescent="0.25">
      <c r="A98" t="s">
        <v>33</v>
      </c>
      <c r="B98">
        <v>20000</v>
      </c>
    </row>
    <row r="99" spans="1:5" x14ac:dyDescent="0.25">
      <c r="C99">
        <v>-20000</v>
      </c>
      <c r="E99" t="s">
        <v>34</v>
      </c>
    </row>
    <row r="100" spans="1:5" x14ac:dyDescent="0.25">
      <c r="C100">
        <v>-31.9</v>
      </c>
      <c r="E100" t="s">
        <v>12</v>
      </c>
    </row>
    <row r="101" spans="1:5" x14ac:dyDescent="0.25">
      <c r="C101">
        <v>-85</v>
      </c>
      <c r="E101" t="s">
        <v>12</v>
      </c>
    </row>
    <row r="102" spans="1:5" x14ac:dyDescent="0.25">
      <c r="C102">
        <v>-170</v>
      </c>
      <c r="E102" t="s">
        <v>13</v>
      </c>
    </row>
    <row r="103" spans="1:5" x14ac:dyDescent="0.25">
      <c r="C103">
        <v>-1050</v>
      </c>
      <c r="E103" t="s">
        <v>18</v>
      </c>
    </row>
    <row r="104" spans="1:5" x14ac:dyDescent="0.25">
      <c r="D104">
        <f>+D95+B97+B98+C99+C100+C101+C102+C103</f>
        <v>495.14999999999918</v>
      </c>
    </row>
    <row r="105" spans="1:5" x14ac:dyDescent="0.25">
      <c r="A105" s="2" t="s">
        <v>35</v>
      </c>
    </row>
    <row r="106" spans="1:5" x14ac:dyDescent="0.25">
      <c r="A106" t="s">
        <v>8</v>
      </c>
      <c r="B106">
        <v>725</v>
      </c>
    </row>
    <row r="107" spans="1:5" x14ac:dyDescent="0.25">
      <c r="C107">
        <v>-1050</v>
      </c>
      <c r="E107" t="s">
        <v>18</v>
      </c>
    </row>
    <row r="108" spans="1:5" x14ac:dyDescent="0.25">
      <c r="C108">
        <v>-199</v>
      </c>
      <c r="E108" t="s">
        <v>36</v>
      </c>
    </row>
    <row r="109" spans="1:5" x14ac:dyDescent="0.25">
      <c r="C109">
        <v>-31.9</v>
      </c>
      <c r="E109" t="s">
        <v>12</v>
      </c>
    </row>
    <row r="110" spans="1:5" x14ac:dyDescent="0.25">
      <c r="D110">
        <f>+D104+B106+C107+C108+C109</f>
        <v>-60.750000000000817</v>
      </c>
    </row>
    <row r="111" spans="1:5" x14ac:dyDescent="0.25">
      <c r="A111" s="2" t="s">
        <v>37</v>
      </c>
    </row>
    <row r="112" spans="1:5" x14ac:dyDescent="0.25">
      <c r="A112" t="s">
        <v>20</v>
      </c>
      <c r="B112">
        <v>870</v>
      </c>
    </row>
    <row r="113" spans="1:5" x14ac:dyDescent="0.25">
      <c r="A113" t="s">
        <v>8</v>
      </c>
      <c r="B113">
        <f>1175+2000</f>
        <v>3175</v>
      </c>
    </row>
    <row r="114" spans="1:5" x14ac:dyDescent="0.25">
      <c r="C114">
        <v>-100</v>
      </c>
      <c r="E114" t="s">
        <v>36</v>
      </c>
    </row>
    <row r="115" spans="1:5" x14ac:dyDescent="0.25">
      <c r="C115">
        <v>-720</v>
      </c>
      <c r="E115" t="s">
        <v>38</v>
      </c>
    </row>
    <row r="116" spans="1:5" x14ac:dyDescent="0.25">
      <c r="C116">
        <v>-500</v>
      </c>
      <c r="E116" t="s">
        <v>39</v>
      </c>
    </row>
    <row r="117" spans="1:5" x14ac:dyDescent="0.25">
      <c r="C117">
        <v>-116</v>
      </c>
      <c r="E117" t="s">
        <v>12</v>
      </c>
    </row>
    <row r="118" spans="1:5" x14ac:dyDescent="0.25">
      <c r="C118">
        <v>-31.9</v>
      </c>
      <c r="E118" t="s">
        <v>12</v>
      </c>
    </row>
    <row r="119" spans="1:5" x14ac:dyDescent="0.25">
      <c r="C119">
        <v>-184.5</v>
      </c>
      <c r="E119" t="s">
        <v>12</v>
      </c>
    </row>
    <row r="120" spans="1:5" x14ac:dyDescent="0.25">
      <c r="C120">
        <v>-200</v>
      </c>
      <c r="E120" t="s">
        <v>10</v>
      </c>
    </row>
    <row r="121" spans="1:5" x14ac:dyDescent="0.25">
      <c r="C121">
        <v>-1050</v>
      </c>
      <c r="E121" t="s">
        <v>18</v>
      </c>
    </row>
    <row r="122" spans="1:5" x14ac:dyDescent="0.25">
      <c r="C122">
        <v>-79.33</v>
      </c>
      <c r="E122" t="s">
        <v>40</v>
      </c>
    </row>
    <row r="123" spans="1:5" ht="15.75" thickBot="1" x14ac:dyDescent="0.3">
      <c r="A123" t="s">
        <v>41</v>
      </c>
      <c r="B123" s="4">
        <f>SUM(B4:B122)</f>
        <v>49031.11</v>
      </c>
      <c r="C123" s="4">
        <f>SUM(C4:C122)</f>
        <v>-48028.590000000004</v>
      </c>
      <c r="D123" s="4">
        <f>+B123+C123</f>
        <v>1002.5199999999968</v>
      </c>
    </row>
    <row r="124" spans="1:5" ht="15.75" thickTop="1" x14ac:dyDescent="0.25"/>
  </sheetData>
  <mergeCells count="1">
    <mergeCell ref="A1:E1"/>
  </mergeCells>
  <pageMargins left="0.7" right="0.7" top="0.75" bottom="0.75" header="0.3" footer="0.3"/>
  <pageSetup paperSize="9" scale="87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SUPERCOM</dc:creator>
  <cp:lastModifiedBy>SUPERCOM</cp:lastModifiedBy>
  <cp:lastPrinted>2020-01-16T08:35:50Z</cp:lastPrinted>
  <dcterms:created xsi:type="dcterms:W3CDTF">2020-01-16T07:57:11Z</dcterms:created>
  <dcterms:modified xsi:type="dcterms:W3CDTF">2020-01-16T08:35:52Z</dcterms:modified>
</cp:coreProperties>
</file>